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8d89c7297edd87de/Desktop/StableBread/Shared Excel Sheets/"/>
    </mc:Choice>
  </mc:AlternateContent>
  <xr:revisionPtr revIDLastSave="0" documentId="8_{6105688E-6865-4B86-9FAB-FDF6934BD47E}" xr6:coauthVersionLast="47" xr6:coauthVersionMax="47" xr10:uidLastSave="{00000000-0000-0000-0000-000000000000}"/>
  <workbookProtection workbookAlgorithmName="SHA-512" workbookHashValue="MTc9oYClfZB1evx4tU5G+ciFRJ9lvooUh6RXVunXr5geSJpG0sg+T/2c+EOFsA2gavelFoiQc1y+JhHHSffzsQ==" workbookSaltValue="41Lpnky5xl9PE00qnjJEbw==" workbookSpinCount="100000" lockStructure="1"/>
  <bookViews>
    <workbookView xWindow="2880" yWindow="435" windowWidth="26055" windowHeight="14430" xr2:uid="{49FB7BDA-6400-44AC-BB1E-95886128CBB5}"/>
  </bookViews>
  <sheets>
    <sheet name="Cover" sheetId="2" r:id="rId1"/>
    <sheet name="CRM - Weighted Current Yield" sheetId="1" r:id="rId2"/>
  </sheets>
  <externalReferences>
    <externalReference r:id="rId3"/>
    <externalReference r:id="rId4"/>
  </externalReferences>
  <definedNames>
    <definedName name="HModel_AnnualDPS">OFFSET('[1]DDMs | Models'!$AF$312,1,0,COUNTA('[1]DDMs | Models'!$AE$313:$AE$332),1)</definedName>
    <definedName name="HModel_CalendarYear">OFFSET('[1]DDMs | Models'!$AE$312,1,0,COUNTA('[1]DDMs | Models'!$AE$313:$AE$332),1)</definedName>
    <definedName name="HModel_DPSEPSGrowthRate">OFFSET('[1]DDMs | Models'!$AG$312,1,0,COUNTA('[1]DDMs | Models'!$AE$313:$AE$332),1)</definedName>
    <definedName name="ThreeSDDM_AnnualDPS">OFFSET('[1]DDMs | Models'!$AF$426,1,0,COUNTA('[1]DDMs | Models'!$AE$427:$AE$456),1)</definedName>
    <definedName name="ThreeSDDM_CalendarYear">OFFSET('[1]DDMs | Models'!$AE$426,1,0,COUNTA('[1]DDMs | Models'!$AE$427:$AE$456),1)</definedName>
    <definedName name="ThreeSDDM_DiscountRate">OFFSET('[1]DDMs | Models'!$AI$426,1,0,COUNTA('[1]DDMs | Models'!$AE$427:$AE$456),1)</definedName>
    <definedName name="ThreeSDDM_DPR">OFFSET('[1]DDMs | Models'!$AH$426,1,0,COUNTA('[1]DDMs | Models'!$AE$427:$AE$456),1)</definedName>
    <definedName name="ThreeSDDM_DPSEPSGrowthRate">OFFSET('[1]DDMs | Models'!$AG$426,1,0,COUNTA('[1]DDMs | Models'!$AE$427:$AE$456),1)</definedName>
    <definedName name="TwoSDDM_AnnualDPS">OFFSET('[1]DDMs | Models'!$AF$206,1,0,COUNTA('[1]DDMs | Models'!$AE$207:$AE$226),1)</definedName>
    <definedName name="TwoSDDM_CalendarYear">OFFSET('[1]DDMs | Models'!$AE$206,1,0,COUNTA('[1]DDMs | Models'!$AE$207:$AE$226),1)</definedName>
    <definedName name="TwoSDDM_DPSEPSGrowthRate">OFFSET('[1]DDMs | Models'!$AG$206,1,0,COUNTA('[1]DDMs | Models'!$AE$207:$AE$226),1)</definedName>
    <definedName name="Valid_Yea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2" l="1"/>
  <c r="C13" i="1"/>
  <c r="G12" i="1"/>
  <c r="E12" i="1"/>
  <c r="H12" i="1" s="1"/>
  <c r="I12" i="1" s="1"/>
  <c r="G11" i="1"/>
  <c r="E11" i="1"/>
  <c r="H11" i="1" s="1"/>
  <c r="I11" i="1" s="1"/>
  <c r="G10" i="1"/>
  <c r="E10" i="1"/>
  <c r="G9" i="1"/>
  <c r="H9" i="1" s="1"/>
  <c r="I9" i="1" s="1"/>
  <c r="E9" i="1"/>
  <c r="G8" i="1"/>
  <c r="E8" i="1"/>
  <c r="H8" i="1" s="1"/>
  <c r="I8" i="1" s="1"/>
  <c r="G7" i="1"/>
  <c r="E7" i="1"/>
  <c r="G6" i="1"/>
  <c r="E6" i="1"/>
  <c r="H6" i="1" s="1"/>
  <c r="I6" i="1" s="1"/>
  <c r="H10" i="1" l="1"/>
  <c r="I10" i="1" s="1"/>
  <c r="H7" i="1"/>
  <c r="I7" i="1" s="1"/>
  <c r="I13" i="1"/>
  <c r="D15" i="1" s="1"/>
</calcChain>
</file>

<file path=xl/sharedStrings.xml><?xml version="1.0" encoding="utf-8"?>
<sst xmlns="http://schemas.openxmlformats.org/spreadsheetml/2006/main" count="23" uniqueCount="22">
  <si>
    <t>Symbol</t>
  </si>
  <si>
    <t>Outstanding Principal (Jan 31, 2023)</t>
  </si>
  <si>
    <t>Coupon Rate</t>
  </si>
  <si>
    <t>Coupon Amount</t>
  </si>
  <si>
    <t>Latest Sales Price</t>
  </si>
  <si>
    <t>Actual Sales Price</t>
  </si>
  <si>
    <t>Current Yield</t>
  </si>
  <si>
    <t>Weighted Current Yield</t>
  </si>
  <si>
    <t>CRM5214234</t>
  </si>
  <si>
    <t>CRM4619522</t>
  </si>
  <si>
    <t>CRM5214228</t>
  </si>
  <si>
    <t>CRM5214231</t>
  </si>
  <si>
    <t>CRM5214229</t>
  </si>
  <si>
    <t>CRM5214232</t>
  </si>
  <si>
    <t>CRM5214233</t>
  </si>
  <si>
    <t>($ in millions)</t>
  </si>
  <si>
    <t>WEIGHTED CURRENT YIELD</t>
  </si>
  <si>
    <t>V. 1.0</t>
  </si>
  <si>
    <t>DISCLAIMER</t>
  </si>
  <si>
    <t>All Rights Reserved</t>
  </si>
  <si>
    <t xml:space="preserve">The provided information by StableBread and its affiliates is for informational purposes and not an offer to buy or sell securities. Opinions may change, and accuracy isn't guaranteed, especially from third-party sources. StableBread, its associates, or clients might have interests in discussed securities. StableBread isn't liable for any damages arising from the use of its tools. Third-party references are based on reliable sources, but accuracy isn't guaranteed. Our comments are opinions and rely on credible sources.
</t>
  </si>
  <si>
    <t>Weighted Current Yield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</si>
</sst>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8" x14ac:knownFonts="1">
    <font>
      <sz val="10"/>
      <color theme="1"/>
      <name val="karla"/>
      <family val="2"/>
    </font>
    <font>
      <sz val="10"/>
      <color theme="1"/>
      <name val="karla"/>
      <family val="2"/>
    </font>
    <font>
      <b/>
      <sz val="10"/>
      <color theme="0"/>
      <name val="karla"/>
      <family val="2"/>
    </font>
    <font>
      <b/>
      <sz val="10"/>
      <color theme="1"/>
      <name val="karla"/>
      <family val="2"/>
    </font>
    <font>
      <b/>
      <sz val="16"/>
      <color theme="0"/>
      <name val="karla"/>
      <family val="2"/>
    </font>
    <font>
      <b/>
      <sz val="16"/>
      <color theme="1"/>
      <name val="karla"/>
      <family val="2"/>
    </font>
    <font>
      <b/>
      <sz val="12"/>
      <name val="Karla"/>
      <family val="2"/>
    </font>
    <font>
      <b/>
      <sz val="10"/>
      <name val="Karla"/>
      <family val="2"/>
    </font>
  </fonts>
  <fills count="5">
    <fill>
      <patternFill patternType="none"/>
    </fill>
    <fill>
      <patternFill patternType="gray125"/>
    </fill>
    <fill>
      <patternFill patternType="solid">
        <fgColor rgb="FFFDF9F1"/>
        <bgColor indexed="64"/>
      </patternFill>
    </fill>
    <fill>
      <patternFill patternType="solid">
        <fgColor rgb="FFDAA520"/>
        <bgColor indexed="64"/>
      </patternFill>
    </fill>
    <fill>
      <patternFill patternType="solid">
        <fgColor rgb="FFFAF9F8"/>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2" fillId="3" borderId="0" applyNumberFormat="0" applyFont="0" applyBorder="0" applyAlignment="0">
      <alignment horizontal="center"/>
    </xf>
  </cellStyleXfs>
  <cellXfs count="42">
    <xf numFmtId="0" fontId="0" fillId="0" borderId="0" xfId="0"/>
    <xf numFmtId="0" fontId="3" fillId="2" borderId="1" xfId="0" applyFont="1" applyFill="1" applyBorder="1" applyAlignment="1">
      <alignment horizontal="center" wrapText="1"/>
    </xf>
    <xf numFmtId="0" fontId="1" fillId="0" borderId="0" xfId="0" applyFont="1" applyAlignment="1">
      <alignment horizontal="center"/>
    </xf>
    <xf numFmtId="164" fontId="1" fillId="0" borderId="0" xfId="1" applyNumberFormat="1" applyFont="1" applyAlignment="1">
      <alignment horizontal="center"/>
    </xf>
    <xf numFmtId="10" fontId="1" fillId="0" borderId="0" xfId="2" applyNumberFormat="1" applyFont="1" applyAlignment="1">
      <alignment horizontal="center"/>
    </xf>
    <xf numFmtId="44" fontId="1" fillId="0" borderId="0" xfId="1" applyFont="1" applyAlignment="1">
      <alignment horizontal="center"/>
    </xf>
    <xf numFmtId="44" fontId="1" fillId="0" borderId="0" xfId="0" applyNumberFormat="1" applyFont="1"/>
    <xf numFmtId="44" fontId="1" fillId="0" borderId="1" xfId="1" applyFont="1" applyBorder="1" applyAlignment="1">
      <alignment horizontal="center"/>
    </xf>
    <xf numFmtId="10" fontId="1" fillId="0" borderId="1" xfId="2" applyNumberFormat="1" applyFont="1" applyBorder="1" applyAlignment="1">
      <alignment horizontal="center"/>
    </xf>
    <xf numFmtId="44" fontId="1" fillId="0" borderId="1" xfId="0" applyNumberFormat="1" applyFont="1" applyBorder="1"/>
    <xf numFmtId="0" fontId="1" fillId="0" borderId="2" xfId="0" applyFont="1" applyBorder="1"/>
    <xf numFmtId="164" fontId="3" fillId="0" borderId="2" xfId="1" applyNumberFormat="1" applyFont="1" applyBorder="1" applyAlignment="1">
      <alignment horizontal="center"/>
    </xf>
    <xf numFmtId="0" fontId="1" fillId="0" borderId="0" xfId="0" applyFont="1"/>
    <xf numFmtId="44" fontId="3" fillId="0" borderId="0" xfId="1" applyFont="1" applyBorder="1" applyAlignment="1">
      <alignment horizontal="center"/>
    </xf>
    <xf numFmtId="10" fontId="1" fillId="0" borderId="0" xfId="2" applyNumberFormat="1" applyFont="1"/>
    <xf numFmtId="0" fontId="3" fillId="0" borderId="3" xfId="0" applyFont="1" applyBorder="1"/>
    <xf numFmtId="0" fontId="1" fillId="0" borderId="4" xfId="0" applyFont="1" applyBorder="1"/>
    <xf numFmtId="10" fontId="3" fillId="0" borderId="5" xfId="2" applyNumberFormat="1" applyFont="1" applyBorder="1" applyAlignment="1">
      <alignment horizontal="center"/>
    </xf>
    <xf numFmtId="0" fontId="4" fillId="3" borderId="0" xfId="0" applyFont="1" applyFill="1" applyAlignment="1">
      <alignment horizontal="left" vertical="center"/>
    </xf>
    <xf numFmtId="0" fontId="4" fillId="3" borderId="0" xfId="0" applyFont="1" applyFill="1" applyAlignment="1">
      <alignment horizontal="centerContinuous"/>
    </xf>
    <xf numFmtId="0" fontId="1" fillId="2" borderId="1" xfId="0" applyFont="1" applyFill="1" applyBorder="1"/>
    <xf numFmtId="0" fontId="1" fillId="4" borderId="6" xfId="3" applyFill="1" applyBorder="1"/>
    <xf numFmtId="0" fontId="1" fillId="4" borderId="2" xfId="3" applyFill="1" applyBorder="1"/>
    <xf numFmtId="0" fontId="1" fillId="4" borderId="7" xfId="3" applyFill="1" applyBorder="1"/>
    <xf numFmtId="0" fontId="1" fillId="2" borderId="0" xfId="3" applyFill="1"/>
    <xf numFmtId="0" fontId="1" fillId="4" borderId="8" xfId="3" applyFill="1" applyBorder="1" applyAlignment="1">
      <alignment vertical="center"/>
    </xf>
    <xf numFmtId="0" fontId="5" fillId="4" borderId="0" xfId="3" applyFont="1" applyFill="1" applyAlignment="1">
      <alignment horizontal="center" vertical="center"/>
    </xf>
    <xf numFmtId="0" fontId="1" fillId="4" borderId="9" xfId="3" applyFill="1" applyBorder="1" applyAlignment="1">
      <alignment vertical="center"/>
    </xf>
    <xf numFmtId="0" fontId="1" fillId="2" borderId="0" xfId="3" applyFill="1" applyAlignment="1">
      <alignment vertical="center"/>
    </xf>
    <xf numFmtId="0" fontId="1" fillId="4" borderId="8" xfId="3" applyFill="1" applyBorder="1"/>
    <xf numFmtId="0" fontId="1" fillId="4" borderId="0" xfId="3" applyFill="1"/>
    <xf numFmtId="0" fontId="1" fillId="4" borderId="9" xfId="3" applyFill="1" applyBorder="1"/>
    <xf numFmtId="165" fontId="3" fillId="2" borderId="0" xfId="3" applyNumberFormat="1" applyFont="1" applyFill="1" applyAlignment="1">
      <alignment horizontal="center" vertical="center"/>
    </xf>
    <xf numFmtId="14" fontId="1" fillId="4" borderId="0" xfId="3" applyNumberFormat="1" applyFill="1"/>
    <xf numFmtId="0" fontId="6" fillId="4" borderId="0" xfId="4" applyFont="1" applyFill="1" applyAlignment="1">
      <alignment horizontal="centerContinuous" vertical="center"/>
    </xf>
    <xf numFmtId="0" fontId="7" fillId="4" borderId="0" xfId="4" applyFont="1" applyFill="1" applyAlignment="1">
      <alignment horizontal="centerContinuous" vertical="center"/>
    </xf>
    <xf numFmtId="0" fontId="7" fillId="4" borderId="0" xfId="4" quotePrefix="1" applyFont="1" applyFill="1" applyAlignment="1">
      <alignment horizontal="centerContinuous" vertical="center"/>
    </xf>
    <xf numFmtId="0" fontId="1" fillId="4" borderId="0" xfId="3" applyFill="1" applyAlignment="1">
      <alignment horizontal="center" vertical="center" wrapText="1"/>
    </xf>
    <xf numFmtId="0" fontId="1" fillId="4" borderId="0" xfId="3" applyFill="1" applyAlignment="1">
      <alignment vertical="center" wrapText="1"/>
    </xf>
    <xf numFmtId="0" fontId="1" fillId="4" borderId="10" xfId="3" applyFill="1" applyBorder="1"/>
    <xf numFmtId="0" fontId="1" fillId="4" borderId="1" xfId="3" applyFill="1" applyBorder="1"/>
    <xf numFmtId="0" fontId="1" fillId="4" borderId="11" xfId="3" applyFill="1" applyBorder="1"/>
  </cellXfs>
  <cellStyles count="5">
    <cellStyle name="Currency" xfId="1" builtinId="4"/>
    <cellStyle name="Header Section" xfId="4" xr:uid="{EE21BE4C-3417-47EF-A304-A1432F646D85}"/>
    <cellStyle name="Normal" xfId="0" builtinId="0"/>
    <cellStyle name="Normal 2" xfId="3" xr:uid="{31699E7C-8F5B-4513-9E35-B7F63064700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stablebread.com/" TargetMode="External"/></Relationships>
</file>

<file path=xl/drawings/drawing1.xml><?xml version="1.0" encoding="utf-8"?>
<xdr:wsDr xmlns:xdr="http://schemas.openxmlformats.org/drawingml/2006/spreadsheetDrawing" xmlns:a="http://schemas.openxmlformats.org/drawingml/2006/main">
  <xdr:oneCellAnchor>
    <xdr:from>
      <xdr:col>4</xdr:col>
      <xdr:colOff>442692</xdr:colOff>
      <xdr:row>6</xdr:row>
      <xdr:rowOff>32177</xdr:rowOff>
    </xdr:from>
    <xdr:ext cx="1214939" cy="271835"/>
    <xdr:pic>
      <xdr:nvPicPr>
        <xdr:cNvPr id="2" name="Picture 1">
          <a:hlinkClick xmlns:r="http://schemas.openxmlformats.org/officeDocument/2006/relationships" r:id="rId1"/>
          <a:extLst>
            <a:ext uri="{FF2B5EF4-FFF2-40B4-BE49-F238E27FC236}">
              <a16:creationId xmlns:a16="http://schemas.microsoft.com/office/drawing/2014/main" id="{7178C869-935B-47D3-AA3E-CB043830E31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9117" y="994202"/>
          <a:ext cx="1214939" cy="2718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8d89c7297edd87de/Desktop/StableBread/Shared%20Excel%20Sheets/Dividend%20Discount%20Models%20-%20StableBread.xlsx" TargetMode="External"/><Relationship Id="rId1" Type="http://schemas.openxmlformats.org/officeDocument/2006/relationships/externalLinkPath" Target="Dividend%20Discount%20Models%20-%20StableBread.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docs.live.net/8d89c7297edd87de/Desktop/StableBread/Shared%20Excel%20Sheets/Yield%20to%20Maturity%20(YTM)%20Model%20-%20StableBread.xlsx" TargetMode="External"/><Relationship Id="rId1" Type="http://schemas.openxmlformats.org/officeDocument/2006/relationships/externalLinkPath" Target="Yield%20to%20Maturity%20(YTM)%20Model%20-%20StableBre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DDMs | Financials"/>
      <sheetName val="DDMs | Models"/>
    </sheetNames>
    <sheetDataSet>
      <sheetData sheetId="0" refreshError="1"/>
      <sheetData sheetId="1" refreshError="1"/>
      <sheetData sheetId="2">
        <row r="206">
          <cell r="AE206" t="str">
            <v>Projection Year</v>
          </cell>
          <cell r="AF206" t="str">
            <v>Annual DPS</v>
          </cell>
          <cell r="AG206" t="str">
            <v>DPS &amp; EPS Growth Rate</v>
          </cell>
        </row>
        <row r="207">
          <cell r="AE207">
            <v>2024</v>
          </cell>
        </row>
        <row r="208">
          <cell r="AE208">
            <v>2025</v>
          </cell>
        </row>
        <row r="209">
          <cell r="AE209">
            <v>2026</v>
          </cell>
        </row>
        <row r="210">
          <cell r="AE210">
            <v>2027</v>
          </cell>
        </row>
        <row r="211">
          <cell r="AE211">
            <v>2028</v>
          </cell>
        </row>
        <row r="212">
          <cell r="AE212">
            <v>2029</v>
          </cell>
        </row>
        <row r="213">
          <cell r="AE213">
            <v>2030</v>
          </cell>
        </row>
        <row r="214">
          <cell r="AE214">
            <v>2031</v>
          </cell>
        </row>
        <row r="215">
          <cell r="AE215">
            <v>2032</v>
          </cell>
        </row>
        <row r="216">
          <cell r="AE216">
            <v>2033</v>
          </cell>
        </row>
        <row r="217">
          <cell r="AE217">
            <v>2034</v>
          </cell>
        </row>
        <row r="218">
          <cell r="AE218">
            <v>2035</v>
          </cell>
        </row>
        <row r="219">
          <cell r="AE219">
            <v>2036</v>
          </cell>
        </row>
        <row r="220">
          <cell r="AE220">
            <v>2037</v>
          </cell>
        </row>
        <row r="221">
          <cell r="AE221">
            <v>2038</v>
          </cell>
        </row>
        <row r="222">
          <cell r="AE222">
            <v>2039</v>
          </cell>
        </row>
        <row r="223">
          <cell r="AE223">
            <v>2040</v>
          </cell>
        </row>
        <row r="224">
          <cell r="AE224">
            <v>2041</v>
          </cell>
        </row>
        <row r="312">
          <cell r="AE312" t="str">
            <v>Projection Year</v>
          </cell>
          <cell r="AF312" t="str">
            <v>Annual DPS</v>
          </cell>
          <cell r="AG312" t="str">
            <v>DPS &amp; EPS Growth Rate</v>
          </cell>
        </row>
        <row r="313">
          <cell r="AE313">
            <v>2024</v>
          </cell>
        </row>
        <row r="314">
          <cell r="AE314">
            <v>2025</v>
          </cell>
        </row>
        <row r="315">
          <cell r="AE315">
            <v>2026</v>
          </cell>
        </row>
        <row r="316">
          <cell r="AE316">
            <v>2027</v>
          </cell>
        </row>
        <row r="317">
          <cell r="AE317">
            <v>2028</v>
          </cell>
        </row>
        <row r="318">
          <cell r="AE318">
            <v>2029</v>
          </cell>
        </row>
        <row r="319">
          <cell r="AE319">
            <v>2030</v>
          </cell>
        </row>
        <row r="320">
          <cell r="AE320">
            <v>2031</v>
          </cell>
        </row>
        <row r="321">
          <cell r="AE321">
            <v>2032</v>
          </cell>
        </row>
        <row r="322">
          <cell r="AE322">
            <v>2033</v>
          </cell>
        </row>
        <row r="323">
          <cell r="AE323">
            <v>2034</v>
          </cell>
        </row>
        <row r="324">
          <cell r="AE324">
            <v>2035</v>
          </cell>
        </row>
        <row r="325">
          <cell r="AE325">
            <v>2036</v>
          </cell>
        </row>
        <row r="326">
          <cell r="AE326">
            <v>2037</v>
          </cell>
        </row>
        <row r="327">
          <cell r="AE327">
            <v>2038</v>
          </cell>
        </row>
        <row r="328">
          <cell r="AE328">
            <v>2039</v>
          </cell>
        </row>
        <row r="329">
          <cell r="AE329">
            <v>2040</v>
          </cell>
        </row>
        <row r="330">
          <cell r="AE330">
            <v>2041</v>
          </cell>
        </row>
        <row r="331">
          <cell r="AE331">
            <v>2042</v>
          </cell>
        </row>
        <row r="332">
          <cell r="AE332">
            <v>2043</v>
          </cell>
        </row>
        <row r="426">
          <cell r="AE426" t="str">
            <v>Projection Year</v>
          </cell>
          <cell r="AF426" t="str">
            <v>Annual DPS</v>
          </cell>
          <cell r="AG426" t="str">
            <v>DPS &amp; EPS Growth Rate</v>
          </cell>
          <cell r="AH426" t="str">
            <v>DPR</v>
          </cell>
          <cell r="AI426" t="str">
            <v>Discount Rate</v>
          </cell>
        </row>
        <row r="427">
          <cell r="AE427">
            <v>2024</v>
          </cell>
        </row>
        <row r="428">
          <cell r="AE428">
            <v>2025</v>
          </cell>
        </row>
        <row r="429">
          <cell r="AE429">
            <v>2026</v>
          </cell>
        </row>
        <row r="430">
          <cell r="AE430">
            <v>2027</v>
          </cell>
        </row>
        <row r="431">
          <cell r="AE431">
            <v>2028</v>
          </cell>
        </row>
        <row r="432">
          <cell r="AE432">
            <v>2029</v>
          </cell>
        </row>
        <row r="433">
          <cell r="AE433">
            <v>2030</v>
          </cell>
        </row>
        <row r="434">
          <cell r="AE434">
            <v>2031</v>
          </cell>
        </row>
        <row r="435">
          <cell r="AE435">
            <v>2032</v>
          </cell>
        </row>
        <row r="436">
          <cell r="AE436">
            <v>2033</v>
          </cell>
        </row>
        <row r="437">
          <cell r="AE437">
            <v>2034</v>
          </cell>
        </row>
        <row r="438">
          <cell r="AE438">
            <v>2035</v>
          </cell>
        </row>
        <row r="439">
          <cell r="AE439">
            <v>2036</v>
          </cell>
        </row>
        <row r="440">
          <cell r="AE440">
            <v>2037</v>
          </cell>
        </row>
        <row r="441">
          <cell r="AE441">
            <v>2038</v>
          </cell>
        </row>
        <row r="442">
          <cell r="AE442">
            <v>2039</v>
          </cell>
        </row>
        <row r="443">
          <cell r="AE443">
            <v>2040</v>
          </cell>
        </row>
        <row r="444">
          <cell r="AE444">
            <v>2041</v>
          </cell>
        </row>
        <row r="445">
          <cell r="AE445">
            <v>2042</v>
          </cell>
        </row>
        <row r="446">
          <cell r="AE446">
            <v>2043</v>
          </cell>
        </row>
        <row r="447">
          <cell r="AE447">
            <v>2044</v>
          </cell>
        </row>
        <row r="448">
          <cell r="AE448">
            <v>2045</v>
          </cell>
        </row>
        <row r="449">
          <cell r="AE449">
            <v>2046</v>
          </cell>
        </row>
        <row r="450">
          <cell r="AE450">
            <v>2047</v>
          </cell>
        </row>
        <row r="451">
          <cell r="AE451">
            <v>2048</v>
          </cell>
        </row>
        <row r="452">
          <cell r="AE452">
            <v>2049</v>
          </cell>
        </row>
        <row r="453">
          <cell r="AE453">
            <v>2050</v>
          </cell>
        </row>
        <row r="454">
          <cell r="AE454">
            <v>2051</v>
          </cell>
        </row>
        <row r="455">
          <cell r="AE455">
            <v>2052</v>
          </cell>
        </row>
        <row r="456">
          <cell r="AE456">
            <v>2053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YTM Mode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5E6F-F1A1-4E5D-857E-B63DE30CB3C3}">
  <dimension ref="B2:J23"/>
  <sheetViews>
    <sheetView tabSelected="1" zoomScaleNormal="100" workbookViewId="0">
      <selection activeCell="C3" sqref="C3:I3"/>
    </sheetView>
  </sheetViews>
  <sheetFormatPr defaultRowHeight="13.5" x14ac:dyDescent="0.25"/>
  <cols>
    <col min="1" max="1" width="2.625" style="24" customWidth="1"/>
    <col min="2" max="2" width="4.625" style="24" customWidth="1"/>
    <col min="3" max="3" width="9" style="24"/>
    <col min="4" max="4" width="9.375" style="24" bestFit="1" customWidth="1"/>
    <col min="5" max="5" width="9.375" style="24" customWidth="1"/>
    <col min="6" max="9" width="9" style="24"/>
    <col min="10" max="10" width="4.625" style="24" customWidth="1"/>
    <col min="11" max="16384" width="9" style="24"/>
  </cols>
  <sheetData>
    <row r="2" spans="2:10" x14ac:dyDescent="0.25">
      <c r="B2" s="21"/>
      <c r="C2" s="22"/>
      <c r="D2" s="22"/>
      <c r="E2" s="22"/>
      <c r="F2" s="22"/>
      <c r="G2" s="22"/>
      <c r="H2" s="22"/>
      <c r="I2" s="22"/>
      <c r="J2" s="23"/>
    </row>
    <row r="3" spans="2:10" s="28" customFormat="1" ht="24" customHeight="1" x14ac:dyDescent="0.25">
      <c r="B3" s="25"/>
      <c r="C3" s="26" t="s">
        <v>21</v>
      </c>
      <c r="D3" s="26"/>
      <c r="E3" s="26"/>
      <c r="F3" s="26"/>
      <c r="G3" s="26"/>
      <c r="H3" s="26"/>
      <c r="I3" s="26"/>
      <c r="J3" s="27"/>
    </row>
    <row r="4" spans="2:10" ht="3.95" customHeight="1" x14ac:dyDescent="0.25">
      <c r="B4" s="29"/>
      <c r="C4" s="30"/>
      <c r="D4" s="30"/>
      <c r="E4" s="30"/>
      <c r="F4" s="30"/>
      <c r="G4" s="30"/>
      <c r="H4" s="30"/>
      <c r="I4" s="30"/>
      <c r="J4" s="31"/>
    </row>
    <row r="5" spans="2:10" x14ac:dyDescent="0.25">
      <c r="B5" s="29"/>
      <c r="C5" s="30"/>
      <c r="D5" s="30"/>
      <c r="E5" s="30"/>
      <c r="F5" s="32" t="s">
        <v>17</v>
      </c>
      <c r="G5" s="30"/>
      <c r="H5" s="30"/>
      <c r="I5" s="30"/>
      <c r="J5" s="31"/>
    </row>
    <row r="6" spans="2:10" ht="8.1" customHeight="1" x14ac:dyDescent="0.25">
      <c r="B6" s="29"/>
      <c r="C6" s="30"/>
      <c r="D6" s="30"/>
      <c r="E6" s="30"/>
      <c r="F6" s="30"/>
      <c r="G6" s="30"/>
      <c r="H6" s="30"/>
      <c r="I6" s="30"/>
      <c r="J6" s="31"/>
    </row>
    <row r="7" spans="2:10" x14ac:dyDescent="0.25">
      <c r="B7" s="29"/>
      <c r="C7" s="30"/>
      <c r="D7" s="30"/>
      <c r="E7" s="30"/>
      <c r="F7" s="30"/>
      <c r="G7" s="30"/>
      <c r="H7" s="30"/>
      <c r="I7" s="30"/>
      <c r="J7" s="31"/>
    </row>
    <row r="8" spans="2:10" x14ac:dyDescent="0.25">
      <c r="B8" s="29"/>
      <c r="C8" s="30"/>
      <c r="D8" s="30"/>
      <c r="E8" s="30"/>
      <c r="F8" s="30"/>
      <c r="G8" s="30"/>
      <c r="H8" s="30"/>
      <c r="I8" s="30"/>
      <c r="J8" s="31"/>
    </row>
    <row r="9" spans="2:10" ht="8.1" customHeight="1" x14ac:dyDescent="0.25">
      <c r="B9" s="29"/>
      <c r="C9" s="30"/>
      <c r="D9" s="30"/>
      <c r="E9" s="30"/>
      <c r="F9" s="30"/>
      <c r="G9" s="30"/>
      <c r="H9" s="30"/>
      <c r="I9" s="30"/>
      <c r="J9" s="31"/>
    </row>
    <row r="10" spans="2:10" ht="15.75" x14ac:dyDescent="0.25">
      <c r="B10" s="29"/>
      <c r="C10" s="33"/>
      <c r="D10" s="33"/>
      <c r="E10" s="33"/>
      <c r="F10" s="34" t="s">
        <v>18</v>
      </c>
      <c r="G10" s="30"/>
      <c r="H10" s="30"/>
      <c r="I10" s="30"/>
      <c r="J10" s="31"/>
    </row>
    <row r="11" spans="2:10" x14ac:dyDescent="0.25">
      <c r="B11" s="29"/>
      <c r="C11" s="30"/>
      <c r="D11" s="30"/>
      <c r="E11" s="30"/>
      <c r="F11" s="35" t="str">
        <f ca="1">CONCATENATE("Copyright ","@",YEAR(TODAY())," StableBread")</f>
        <v>Copyright @2024 StableBread</v>
      </c>
      <c r="G11" s="30"/>
      <c r="H11" s="30"/>
      <c r="I11" s="30"/>
      <c r="J11" s="31"/>
    </row>
    <row r="12" spans="2:10" x14ac:dyDescent="0.25">
      <c r="B12" s="29"/>
      <c r="C12" s="30"/>
      <c r="D12" s="30"/>
      <c r="E12" s="30"/>
      <c r="F12" s="36" t="s">
        <v>19</v>
      </c>
      <c r="G12" s="30"/>
      <c r="H12" s="30"/>
      <c r="I12" s="30"/>
      <c r="J12" s="31"/>
    </row>
    <row r="13" spans="2:10" x14ac:dyDescent="0.25">
      <c r="B13" s="29"/>
      <c r="C13" s="30"/>
      <c r="D13" s="30"/>
      <c r="E13" s="30"/>
      <c r="F13" s="30"/>
      <c r="G13" s="30"/>
      <c r="H13" s="30"/>
      <c r="I13" s="30"/>
      <c r="J13" s="31"/>
    </row>
    <row r="14" spans="2:10" ht="13.5" customHeight="1" x14ac:dyDescent="0.25">
      <c r="B14" s="29"/>
      <c r="C14" s="37" t="s">
        <v>20</v>
      </c>
      <c r="D14" s="37"/>
      <c r="E14" s="37"/>
      <c r="F14" s="37"/>
      <c r="G14" s="37"/>
      <c r="H14" s="37"/>
      <c r="I14" s="37"/>
      <c r="J14" s="31"/>
    </row>
    <row r="15" spans="2:10" x14ac:dyDescent="0.25">
      <c r="B15" s="29"/>
      <c r="C15" s="37"/>
      <c r="D15" s="37"/>
      <c r="E15" s="37"/>
      <c r="F15" s="37"/>
      <c r="G15" s="37"/>
      <c r="H15" s="37"/>
      <c r="I15" s="37"/>
      <c r="J15" s="31"/>
    </row>
    <row r="16" spans="2:10" x14ac:dyDescent="0.25">
      <c r="B16" s="29"/>
      <c r="C16" s="37"/>
      <c r="D16" s="37"/>
      <c r="E16" s="37"/>
      <c r="F16" s="37"/>
      <c r="G16" s="37"/>
      <c r="H16" s="37"/>
      <c r="I16" s="37"/>
      <c r="J16" s="31"/>
    </row>
    <row r="17" spans="2:10" x14ac:dyDescent="0.25">
      <c r="B17" s="29"/>
      <c r="C17" s="37"/>
      <c r="D17" s="37"/>
      <c r="E17" s="37"/>
      <c r="F17" s="37"/>
      <c r="G17" s="37"/>
      <c r="H17" s="37"/>
      <c r="I17" s="37"/>
      <c r="J17" s="31"/>
    </row>
    <row r="18" spans="2:10" x14ac:dyDescent="0.25">
      <c r="B18" s="29"/>
      <c r="C18" s="37"/>
      <c r="D18" s="37"/>
      <c r="E18" s="37"/>
      <c r="F18" s="37"/>
      <c r="G18" s="37"/>
      <c r="H18" s="37"/>
      <c r="I18" s="37"/>
      <c r="J18" s="31"/>
    </row>
    <row r="19" spans="2:10" x14ac:dyDescent="0.25">
      <c r="B19" s="29"/>
      <c r="C19" s="37"/>
      <c r="D19" s="37"/>
      <c r="E19" s="37"/>
      <c r="F19" s="37"/>
      <c r="G19" s="37"/>
      <c r="H19" s="37"/>
      <c r="I19" s="37"/>
      <c r="J19" s="31"/>
    </row>
    <row r="20" spans="2:10" x14ac:dyDescent="0.25">
      <c r="B20" s="29"/>
      <c r="C20" s="37"/>
      <c r="D20" s="37"/>
      <c r="E20" s="37"/>
      <c r="F20" s="37"/>
      <c r="G20" s="37"/>
      <c r="H20" s="37"/>
      <c r="I20" s="37"/>
      <c r="J20" s="31"/>
    </row>
    <row r="21" spans="2:10" x14ac:dyDescent="0.25">
      <c r="B21" s="29"/>
      <c r="C21" s="37"/>
      <c r="D21" s="37"/>
      <c r="E21" s="37"/>
      <c r="F21" s="37"/>
      <c r="G21" s="37"/>
      <c r="H21" s="37"/>
      <c r="I21" s="37"/>
      <c r="J21" s="31"/>
    </row>
    <row r="22" spans="2:10" x14ac:dyDescent="0.25">
      <c r="B22" s="29"/>
      <c r="C22" s="38"/>
      <c r="D22" s="38"/>
      <c r="E22" s="38"/>
      <c r="F22" s="38"/>
      <c r="G22" s="38"/>
      <c r="H22" s="38"/>
      <c r="I22" s="38"/>
      <c r="J22" s="31"/>
    </row>
    <row r="23" spans="2:10" ht="8.1" customHeight="1" x14ac:dyDescent="0.25">
      <c r="B23" s="39"/>
      <c r="C23" s="40"/>
      <c r="D23" s="40"/>
      <c r="E23" s="40"/>
      <c r="F23" s="40"/>
      <c r="G23" s="40"/>
      <c r="H23" s="40"/>
      <c r="I23" s="40"/>
      <c r="J23" s="41"/>
    </row>
  </sheetData>
  <sheetProtection algorithmName="SHA-512" hashValue="pB+E8xF/DtVPhd8bXzr91GlC5OAOT4rBEZWeZjEdrpUzqJiNJuAXhI+SB0hpT68tv8+AXBqtpgU0PF8fQx4qDw==" saltValue="sDaxKCFTsBxfLOIW+2/J1A==" spinCount="100000" sheet="1" objects="1" scenarios="1" selectLockedCells="1" selectUnlockedCells="1"/>
  <mergeCells count="2">
    <mergeCell ref="C3:I3"/>
    <mergeCell ref="C14:I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C927C-2630-40B4-A24B-B8BCBA75E0D9}">
  <dimension ref="B2:J15"/>
  <sheetViews>
    <sheetView workbookViewId="0">
      <selection activeCell="B15" sqref="B15"/>
    </sheetView>
  </sheetViews>
  <sheetFormatPr defaultRowHeight="13.5" x14ac:dyDescent="0.25"/>
  <cols>
    <col min="1" max="1" width="2.625" customWidth="1"/>
    <col min="2" max="9" width="12.625" customWidth="1"/>
    <col min="10" max="10" width="2.625" customWidth="1"/>
  </cols>
  <sheetData>
    <row r="2" spans="2:10" ht="22.5" x14ac:dyDescent="0.4">
      <c r="B2" s="18" t="s">
        <v>16</v>
      </c>
      <c r="C2" s="19"/>
      <c r="D2" s="19"/>
      <c r="E2" s="19"/>
      <c r="F2" s="19"/>
      <c r="G2" s="19"/>
      <c r="H2" s="19"/>
      <c r="I2" s="19"/>
      <c r="J2" s="19"/>
    </row>
    <row r="3" spans="2:10" x14ac:dyDescent="0.25">
      <c r="B3" s="20" t="s">
        <v>15</v>
      </c>
      <c r="C3" s="20"/>
      <c r="D3" s="20"/>
      <c r="E3" s="20"/>
      <c r="F3" s="20"/>
      <c r="G3" s="20"/>
      <c r="H3" s="20"/>
      <c r="I3" s="20"/>
      <c r="J3" s="20"/>
    </row>
    <row r="5" spans="2:10" ht="40.5" x14ac:dyDescent="0.25">
      <c r="B5" s="1" t="s">
        <v>0</v>
      </c>
      <c r="C5" s="1" t="s">
        <v>1</v>
      </c>
      <c r="D5" s="1" t="s">
        <v>2</v>
      </c>
      <c r="E5" s="1" t="s">
        <v>3</v>
      </c>
      <c r="F5" s="1" t="s">
        <v>4</v>
      </c>
      <c r="G5" s="1" t="s">
        <v>5</v>
      </c>
      <c r="H5" s="1" t="s">
        <v>6</v>
      </c>
      <c r="I5" s="1" t="s">
        <v>7</v>
      </c>
    </row>
    <row r="6" spans="2:10" x14ac:dyDescent="0.25">
      <c r="B6" s="2" t="s">
        <v>8</v>
      </c>
      <c r="C6" s="3">
        <v>1000</v>
      </c>
      <c r="D6" s="4">
        <v>6.2500000000000003E-3</v>
      </c>
      <c r="E6" s="5">
        <f>1000*D6</f>
        <v>6.25</v>
      </c>
      <c r="F6" s="5">
        <v>98.05</v>
      </c>
      <c r="G6" s="5">
        <f>F6*10</f>
        <v>980.5</v>
      </c>
      <c r="H6" s="4">
        <f>E6/G6</f>
        <v>6.3742988271290159E-3</v>
      </c>
      <c r="I6" s="6">
        <f>C6*H6</f>
        <v>6.3742988271290155</v>
      </c>
    </row>
    <row r="7" spans="2:10" x14ac:dyDescent="0.25">
      <c r="B7" s="2" t="s">
        <v>9</v>
      </c>
      <c r="C7" s="3">
        <v>1500</v>
      </c>
      <c r="D7" s="4">
        <v>3.7000000000000005E-2</v>
      </c>
      <c r="E7" s="5">
        <f>1000*D7</f>
        <v>37.000000000000007</v>
      </c>
      <c r="F7" s="5">
        <v>97.17</v>
      </c>
      <c r="G7" s="5">
        <f>F7*10</f>
        <v>971.7</v>
      </c>
      <c r="H7" s="4">
        <f>E7/G7</f>
        <v>3.8077595965833079E-2</v>
      </c>
      <c r="I7" s="6">
        <f>C7*H7</f>
        <v>57.116393948749618</v>
      </c>
    </row>
    <row r="8" spans="2:10" x14ac:dyDescent="0.25">
      <c r="B8" s="2" t="s">
        <v>10</v>
      </c>
      <c r="C8" s="3">
        <v>1000</v>
      </c>
      <c r="D8" s="4">
        <v>1.4999999999999999E-2</v>
      </c>
      <c r="E8" s="5">
        <f>1000*D8</f>
        <v>15</v>
      </c>
      <c r="F8" s="5">
        <v>88.126999999999995</v>
      </c>
      <c r="G8" s="5">
        <f>F8*10</f>
        <v>881.27</v>
      </c>
      <c r="H8" s="4">
        <f>E8/G8</f>
        <v>1.7020890306035607E-2</v>
      </c>
      <c r="I8" s="6">
        <f>C8*H8</f>
        <v>17.020890306035607</v>
      </c>
    </row>
    <row r="9" spans="2:10" x14ac:dyDescent="0.25">
      <c r="B9" s="2" t="s">
        <v>11</v>
      </c>
      <c r="C9" s="3">
        <v>1500</v>
      </c>
      <c r="D9" s="4">
        <v>1.95E-2</v>
      </c>
      <c r="E9" s="5">
        <f>1000*D9</f>
        <v>19.5</v>
      </c>
      <c r="F9" s="5">
        <v>82.822999999999993</v>
      </c>
      <c r="G9" s="5">
        <f>F9*10</f>
        <v>828.2299999999999</v>
      </c>
      <c r="H9" s="4">
        <f>E9/G9</f>
        <v>2.3544184586407162E-2</v>
      </c>
      <c r="I9" s="6">
        <f>C9*H9</f>
        <v>35.31627687961074</v>
      </c>
    </row>
    <row r="10" spans="2:10" x14ac:dyDescent="0.25">
      <c r="B10" s="2" t="s">
        <v>12</v>
      </c>
      <c r="C10" s="3">
        <v>1250</v>
      </c>
      <c r="D10" s="4">
        <v>2.7000000000000003E-2</v>
      </c>
      <c r="E10" s="5">
        <f>1000*D10</f>
        <v>27.000000000000004</v>
      </c>
      <c r="F10" s="5">
        <v>72.278000000000006</v>
      </c>
      <c r="G10" s="5">
        <f>F10*10</f>
        <v>722.78000000000009</v>
      </c>
      <c r="H10" s="4">
        <f>E10/G10</f>
        <v>3.7355765239768669E-2</v>
      </c>
      <c r="I10" s="6">
        <f>C10*H10</f>
        <v>46.694706549710837</v>
      </c>
    </row>
    <row r="11" spans="2:10" x14ac:dyDescent="0.25">
      <c r="B11" s="2" t="s">
        <v>13</v>
      </c>
      <c r="C11" s="3">
        <v>2000</v>
      </c>
      <c r="D11" s="4">
        <v>2.8999999999999998E-2</v>
      </c>
      <c r="E11" s="5">
        <f>1000*D11</f>
        <v>28.999999999999996</v>
      </c>
      <c r="F11" s="5">
        <v>67.177999999999997</v>
      </c>
      <c r="G11" s="5">
        <f>F11*10</f>
        <v>671.78</v>
      </c>
      <c r="H11" s="4">
        <f>E11/G11</f>
        <v>4.3168894578582272E-2</v>
      </c>
      <c r="I11" s="6">
        <f>C11*H11</f>
        <v>86.337789157164536</v>
      </c>
    </row>
    <row r="12" spans="2:10" x14ac:dyDescent="0.25">
      <c r="B12" s="2" t="s">
        <v>14</v>
      </c>
      <c r="C12" s="3">
        <v>1250</v>
      </c>
      <c r="D12" s="4">
        <v>3.0499999999999999E-2</v>
      </c>
      <c r="E12" s="7">
        <f>1000*D12</f>
        <v>30.5</v>
      </c>
      <c r="F12" s="7">
        <v>65.507999999999996</v>
      </c>
      <c r="G12" s="7">
        <f>F12*10</f>
        <v>655.07999999999993</v>
      </c>
      <c r="H12" s="8">
        <f>E12/G12</f>
        <v>4.6559198876473105E-2</v>
      </c>
      <c r="I12" s="9">
        <f>C12*H12</f>
        <v>58.198998595591384</v>
      </c>
    </row>
    <row r="13" spans="2:10" x14ac:dyDescent="0.25">
      <c r="B13" s="10"/>
      <c r="C13" s="11">
        <f>SUM(C6:C12)</f>
        <v>9500</v>
      </c>
      <c r="D13" s="10"/>
      <c r="E13" s="12"/>
      <c r="F13" s="12"/>
      <c r="G13" s="12"/>
      <c r="H13" s="12"/>
      <c r="I13" s="13">
        <f>SUM(I6:I12)</f>
        <v>307.05935426399174</v>
      </c>
    </row>
    <row r="14" spans="2:10" x14ac:dyDescent="0.25">
      <c r="B14" s="12"/>
      <c r="C14" s="12"/>
      <c r="D14" s="12"/>
      <c r="E14" s="12"/>
      <c r="F14" s="12"/>
      <c r="G14" s="12"/>
      <c r="H14" s="12"/>
      <c r="I14" s="14"/>
    </row>
    <row r="15" spans="2:10" x14ac:dyDescent="0.25">
      <c r="B15" s="15" t="s">
        <v>7</v>
      </c>
      <c r="C15" s="16"/>
      <c r="D15" s="17">
        <f>I13/C13</f>
        <v>3.2322037290946501E-2</v>
      </c>
      <c r="E15" s="12"/>
      <c r="F15" s="12"/>
      <c r="G15" s="12"/>
      <c r="H15" s="12"/>
      <c r="I15" s="12"/>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CRM - Weighted Current Yield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S</dc:creator>
  <cp:lastModifiedBy>F S</cp:lastModifiedBy>
  <dcterms:created xsi:type="dcterms:W3CDTF">2024-02-14T20:01:42Z</dcterms:created>
  <dcterms:modified xsi:type="dcterms:W3CDTF">2024-02-14T20:08:03Z</dcterms:modified>
</cp:coreProperties>
</file>